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galen\Storitve\2025\Javna naročila\Občina Luče\JN - Sanacija plazu\RD - dopolnitve občine\"/>
    </mc:Choice>
  </mc:AlternateContent>
  <xr:revisionPtr revIDLastSave="0" documentId="13_ncr:1_{064BD7E1-34A3-4D61-94CF-99B63E73C1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iloga_GG_Fal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6" l="1"/>
  <c r="F7" i="6"/>
  <c r="F6" i="6"/>
  <c r="F49" i="6"/>
  <c r="F9" i="6"/>
  <c r="F22" i="6" l="1"/>
  <c r="F23" i="6"/>
  <c r="F30" i="6"/>
  <c r="F52" i="6" l="1"/>
  <c r="F51" i="6"/>
  <c r="F50" i="6"/>
  <c r="F46" i="6"/>
  <c r="F45" i="6"/>
  <c r="F44" i="6"/>
  <c r="F43" i="6"/>
  <c r="F41" i="6"/>
  <c r="F40" i="6"/>
  <c r="F39" i="6"/>
  <c r="F38" i="6"/>
  <c r="F37" i="6"/>
  <c r="F36" i="6"/>
  <c r="F35" i="6"/>
  <c r="F34" i="6"/>
  <c r="F33" i="6"/>
  <c r="F32" i="6"/>
  <c r="F29" i="6"/>
  <c r="F28" i="6"/>
  <c r="F27" i="6"/>
  <c r="F25" i="6"/>
  <c r="F24" i="6"/>
  <c r="F19" i="6" l="1"/>
  <c r="F18" i="6"/>
  <c r="F15" i="6" l="1"/>
  <c r="F14" i="6"/>
  <c r="F13" i="6"/>
  <c r="F12" i="6"/>
  <c r="F54" i="6" l="1"/>
  <c r="F55" i="6" s="1"/>
  <c r="F56" i="6" s="1"/>
  <c r="F57" i="6" s="1"/>
  <c r="F58" i="6" s="1"/>
</calcChain>
</file>

<file path=xl/sharedStrings.xml><?xml version="1.0" encoding="utf-8"?>
<sst xmlns="http://schemas.openxmlformats.org/spreadsheetml/2006/main" count="108" uniqueCount="73">
  <si>
    <t>EUR/enoto</t>
  </si>
  <si>
    <t>Skupaj EUR</t>
  </si>
  <si>
    <t>kom</t>
  </si>
  <si>
    <t>Postavka</t>
  </si>
  <si>
    <t>Predvidena dela</t>
  </si>
  <si>
    <t>Enota</t>
  </si>
  <si>
    <t>Količina</t>
  </si>
  <si>
    <t>Prevozi vrtalnih garnitur in opreme</t>
  </si>
  <si>
    <t>pavšal</t>
  </si>
  <si>
    <t>Premiki med vrtinami - težki + dostopna pot + ureditev platoja</t>
  </si>
  <si>
    <t>Op.: cevitev zajeta v metru vrtanja</t>
  </si>
  <si>
    <t>Dolžina vrtin - v zemljinah (glina, melj, prod, grušč, preperina)</t>
  </si>
  <si>
    <t>m</t>
  </si>
  <si>
    <t>Lociranje vrtin, geološka in geotehnična spremljava z odvzemi vzorcev in popisi jeder</t>
  </si>
  <si>
    <t>Inženirsko in hidro geološko kartiranje</t>
  </si>
  <si>
    <t xml:space="preserve">Vodenje raziskav s pridobivanjem soglasij lastnikov </t>
  </si>
  <si>
    <t>Naravna vlažnost</t>
  </si>
  <si>
    <t>Konsistenca</t>
  </si>
  <si>
    <t>Prostorninska teža</t>
  </si>
  <si>
    <t>Strižne karakteristike – drenirano stanje</t>
  </si>
  <si>
    <t xml:space="preserve">Stisljivost v edometru </t>
  </si>
  <si>
    <t>Sejalna analiza</t>
  </si>
  <si>
    <t>Vodoprepustnost</t>
  </si>
  <si>
    <t>Enoosna tlačna trdnost</t>
  </si>
  <si>
    <t>Točkovni trdnostni indeks (1 kom - 3 kosi)</t>
  </si>
  <si>
    <t>Vzdolžni in prečni inženirsko – geološki profilI</t>
  </si>
  <si>
    <t>SKUPAJ ( brez DDV)</t>
  </si>
  <si>
    <t>Opomba: cene se vnaša samo v rumeno obarvane celice</t>
  </si>
  <si>
    <t>Formiranje delovišča</t>
  </si>
  <si>
    <t>dan</t>
  </si>
  <si>
    <t xml:space="preserve">                      - v hribini z dvostenskim jedrnikom (strukturno, izplaka)</t>
  </si>
  <si>
    <t>Izdelava inženirsko – geološke in hidrogološke karte</t>
  </si>
  <si>
    <t>Vsa dela, ki so zajeta v projektni nalogi oziroma sledijo iz veljavne zakonodaje in so potrebna za popolno dokončanje naloge, so zajeta v enotnih cenah ponudbenega predračuna (predhodna dela, vsi materialni stroški, stroški pridobivanja podatkov in dokumentacije, ki ni posebej navedena v projekti nalogi, dnevnice ter ostali dodatni stroški povezani z izvedbo naloge, prav tako vse potrebne dodatne ure koordinacije in udeležbe na sestankih z naročnikom in njegovim inženirjem, priprave odgovorov na pripombe ter vmesni popravki/dopolnitve in končni popravki/dopolnitve dokumentacije.
Obračun se glede na določila projektne naloge vrši po dejansko izvedenih delih. Dokumentacija bo recenzirana.</t>
  </si>
  <si>
    <t xml:space="preserve">Odvzem vzorcev zemljin in kamnin                       </t>
  </si>
  <si>
    <t>Geodetski posnetki preiskav</t>
  </si>
  <si>
    <t>Profili vrtin</t>
  </si>
  <si>
    <t xml:space="preserve">Klasifikacija </t>
  </si>
  <si>
    <t xml:space="preserve">Izvedba SPT </t>
  </si>
  <si>
    <t>Ocenjeno število ur za sodelovanje z naročnikom</t>
  </si>
  <si>
    <t>PONUDBENA CENA BREZ DDV:</t>
  </si>
  <si>
    <t>NEPREDVIDENA DELA 10% OD PONUDBENE CENE:</t>
  </si>
  <si>
    <t>PONUDBENA CENA SKUPAJ Z NEPREDVIDENIMI DELI BREZ DDV:</t>
  </si>
  <si>
    <t>VREDNOST DDV 22%:</t>
  </si>
  <si>
    <t>PONUDBENA CENA Z DDV:</t>
  </si>
  <si>
    <t xml:space="preserve">Premiki med vrtinami - srednji </t>
  </si>
  <si>
    <t xml:space="preserve">        5 vrtin globine 10 - 20 m </t>
  </si>
  <si>
    <t xml:space="preserve">Število vrtin - območje pregrade (5 vrtin) -  skupna globina cca 100  m)       </t>
  </si>
  <si>
    <t xml:space="preserve">Število vrtin - ureditev prepustov in podporne konstrukcije (2 vrtini -  skupna globina 20 m)       </t>
  </si>
  <si>
    <t xml:space="preserve">        2 vrtini globine 10 m = 20 m</t>
  </si>
  <si>
    <t>Geološko geomehansko in hidrogeološko poročilo o izvedenih preiskavah tal in geotehnični načrt za potrebe določitve mehanizma plazenja območja plazu »Fale« , v sklopu poročila se izvede stabilnostna anliza  (povratna stabilnostna analiza in analiza končnega stanja s kombinacijo ukrepov)</t>
  </si>
  <si>
    <t>Izvedba osnovnih hidroloških in hidravličnih analiz za določitev okvirnih vhodnih podatkov za načrtovanje opisanih ureditev in objektov. Pripravi se poenostavljena modelacija hidrološkega modela in celovito poplavno študijo.</t>
  </si>
  <si>
    <t xml:space="preserve">Ureditve in objekti se prikažejo v primerni tlorisni obliki z značilnimi prerezi in dimenzijami, ki se v nadaljnjih fazah ne bodo bistveno spremenile (nivo DPP).    </t>
  </si>
  <si>
    <t>KABINETNA DELA - 1.FAZA</t>
  </si>
  <si>
    <t>IZDELAVA PROJEKTNE DOKUMENTACIJE - 2.FAZA</t>
  </si>
  <si>
    <t>IZDELAVA PROJEKTNE DOKUMENTACIJE - 3.FAZA</t>
  </si>
  <si>
    <t>TERENSKA DELA -2.FAZA</t>
  </si>
  <si>
    <t>TERENSKA DELA - 1.FAZA</t>
  </si>
  <si>
    <t xml:space="preserve">Izdelava profilov za potrebe stabilnostnih analiz, primerjava terena pred plazenjem s trenutnim stanjem </t>
  </si>
  <si>
    <t xml:space="preserve">LABORATORIJSKE PREISKAVE -2.FAZA                     </t>
  </si>
  <si>
    <t>Načrta ukrepov za izboljšanje stabilnostnih razmer na širšem območju plazu (podporni zid, prepust (2 kom), protierozijski ukrepi)</t>
  </si>
  <si>
    <t>I.</t>
  </si>
  <si>
    <t>II.</t>
  </si>
  <si>
    <t>III.</t>
  </si>
  <si>
    <t>IV.</t>
  </si>
  <si>
    <t>V.</t>
  </si>
  <si>
    <t>VI.</t>
  </si>
  <si>
    <t>Načrt ureditve hudournika od križanja z lokalno cesto do stabilizacijsko prebiralne pregrade z ureditvijo struge hudournika: izdelava dokumentacije za projektne pogoje (DPP) z vsebino, opredeljeno v PN (Terenski ogled, izdelava hidroloških in hidravličnih analiz vključno z izdelavo KPN, KRPN, EN in KREN za sedanje in načrtovano stanje, izdelava IdZ ureditve hudournika in obrobnega jarka, proterozijska zaščita brežine(pobočij) hudournika, načrt križanja hudournjika z lokalano cesto, načrt prebiralno stabilizacijske pregrade)</t>
  </si>
  <si>
    <t xml:space="preserve">Načrt stabilizacijsko prebiralne pregrade z bočnim odtokom v obrobni jarek proti vzhodu na prehodu iz izvirnega na akumulacijsko območje: izdelava dokumentacije DGD in PZI  z vsebino, opredeljeno v PN (Terenski ogled, Poročilo, poredizmere, popis del s predračunom, dokazila o stabilnosti in odpornosti objektov , povezetek hidroloških in hidravličnih analiz vključno z izdelavo KPN, KRPN, EN in KREN in hidravlično analizo dosega drobirskega toka za sedanje in načrtovano stanje, načrti ureditve hudournika in obrobnega jarka, proterozijska zaščita brežine(pobočij) hudournika, načrt  križanja hudournjika z lokalano cesto, načrt prebiralno stabilizacijske pregrade, načrt bočneg vtoka v obrtobni jarek) </t>
  </si>
  <si>
    <t>1. FAZA</t>
  </si>
  <si>
    <t>2. FAZA</t>
  </si>
  <si>
    <t>3. FAZA</t>
  </si>
  <si>
    <t>Izvedba sondažnih razkopov oz. meritev z lahkim dinamičnim penetrometrom za določitev  debeline preperelega materiala</t>
  </si>
  <si>
    <t>Priloga 3:  Specifikacija ponudbene cene za program geološko geotehničnih in hidrogeoloških raziskav - Logarjev plaz - občina Luče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</si>
</sst>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164" fontId="1" fillId="0" borderId="0" applyFont="0" applyFill="0" applyBorder="0" applyAlignment="0" applyProtection="0"/>
    <xf numFmtId="0" fontId="11" fillId="0" borderId="0"/>
  </cellStyleXfs>
  <cellXfs count="7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6" fillId="2" borderId="3" xfId="0" applyFont="1" applyFill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2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4" fontId="5" fillId="3" borderId="3" xfId="0" applyNumberFormat="1" applyFont="1" applyFill="1" applyBorder="1" applyAlignment="1" applyProtection="1">
      <alignment horizontal="right" vertical="center" wrapText="1"/>
      <protection locked="0"/>
    </xf>
    <xf numFmtId="164" fontId="3" fillId="0" borderId="12" xfId="3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" fontId="5" fillId="3" borderId="3" xfId="1" applyNumberFormat="1" applyFont="1" applyFill="1" applyBorder="1" applyAlignment="1" applyProtection="1">
      <alignment horizontal="right" vertical="center" wrapText="1"/>
      <protection locked="0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vertical="center"/>
    </xf>
    <xf numFmtId="4" fontId="6" fillId="2" borderId="3" xfId="0" applyNumberFormat="1" applyFont="1" applyFill="1" applyBorder="1" applyAlignment="1">
      <alignment horizontal="right" vertical="center"/>
    </xf>
    <xf numFmtId="4" fontId="6" fillId="2" borderId="8" xfId="0" applyNumberFormat="1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right" vertical="center" wrapText="1"/>
    </xf>
    <xf numFmtId="3" fontId="5" fillId="0" borderId="3" xfId="2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4" fontId="5" fillId="3" borderId="3" xfId="0" applyNumberFormat="1" applyFont="1" applyFill="1" applyBorder="1" applyAlignment="1" applyProtection="1">
      <alignment horizontal="right" vertical="center"/>
      <protection locked="0"/>
    </xf>
    <xf numFmtId="0" fontId="6" fillId="2" borderId="3" xfId="0" applyFont="1" applyFill="1" applyBorder="1" applyAlignment="1">
      <alignment horizontal="justify" vertical="center"/>
    </xf>
    <xf numFmtId="3" fontId="6" fillId="2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justify" vertical="center"/>
    </xf>
    <xf numFmtId="3" fontId="5" fillId="0" borderId="3" xfId="4" applyNumberFormat="1" applyFont="1" applyBorder="1" applyAlignment="1">
      <alignment horizontal="center" vertical="center"/>
    </xf>
    <xf numFmtId="0" fontId="5" fillId="0" borderId="3" xfId="2" applyFont="1" applyFill="1" applyBorder="1" applyAlignment="1">
      <alignment horizontal="justify" vertical="center"/>
    </xf>
    <xf numFmtId="4" fontId="5" fillId="3" borderId="3" xfId="2" applyNumberFormat="1" applyFont="1" applyFill="1" applyBorder="1" applyAlignment="1" applyProtection="1">
      <alignment horizontal="right" vertical="center" wrapText="1"/>
      <protection locked="0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164" fontId="4" fillId="0" borderId="14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5" fillId="0" borderId="15" xfId="2" applyFont="1" applyFill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4" fontId="5" fillId="3" borderId="15" xfId="0" applyNumberFormat="1" applyFont="1" applyFill="1" applyBorder="1" applyAlignment="1" applyProtection="1">
      <alignment horizontal="right" vertical="center"/>
      <protection locked="0"/>
    </xf>
    <xf numFmtId="0" fontId="6" fillId="0" borderId="16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164" fontId="4" fillId="0" borderId="20" xfId="0" applyNumberFormat="1" applyFont="1" applyBorder="1" applyAlignment="1">
      <alignment horizontal="right" vertical="center"/>
    </xf>
    <xf numFmtId="0" fontId="12" fillId="0" borderId="0" xfId="0" applyFont="1" applyAlignment="1">
      <alignment horizontal="justify" vertical="center"/>
    </xf>
    <xf numFmtId="0" fontId="12" fillId="0" borderId="3" xfId="0" applyFont="1" applyBorder="1" applyAlignment="1">
      <alignment horizontal="justify" vertical="center"/>
    </xf>
    <xf numFmtId="0" fontId="3" fillId="0" borderId="3" xfId="0" applyFont="1" applyBorder="1" applyAlignment="1">
      <alignment wrapText="1"/>
    </xf>
    <xf numFmtId="0" fontId="6" fillId="0" borderId="21" xfId="0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4" fontId="6" fillId="6" borderId="22" xfId="0" applyNumberFormat="1" applyFont="1" applyFill="1" applyBorder="1" applyAlignment="1">
      <alignment horizontal="right" vertical="center" wrapText="1"/>
    </xf>
    <xf numFmtId="0" fontId="3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 wrapText="1"/>
    </xf>
    <xf numFmtId="3" fontId="5" fillId="6" borderId="3" xfId="0" applyNumberFormat="1" applyFont="1" applyFill="1" applyBorder="1" applyAlignment="1">
      <alignment horizontal="center" vertical="center" wrapText="1"/>
    </xf>
    <xf numFmtId="4" fontId="5" fillId="6" borderId="3" xfId="1" applyNumberFormat="1" applyFont="1" applyFill="1" applyBorder="1" applyAlignment="1" applyProtection="1">
      <alignment horizontal="right" vertical="center" wrapText="1"/>
      <protection locked="0"/>
    </xf>
    <xf numFmtId="164" fontId="3" fillId="6" borderId="12" xfId="3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 wrapText="1"/>
    </xf>
  </cellXfs>
  <cellStyles count="5">
    <cellStyle name="Navadno" xfId="0" builtinId="0"/>
    <cellStyle name="Navadno 3" xfId="4" xr:uid="{00000000-0005-0000-0000-000001000000}"/>
    <cellStyle name="Nevtralno" xfId="2" builtinId="28"/>
    <cellStyle name="Slabo" xfId="1" builtinId="27"/>
    <cellStyle name="Vejica 2" xfId="3" xr:uid="{00000000-0005-0000-0000-000004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zoomScale="160" zoomScaleNormal="160" workbookViewId="0">
      <selection activeCell="B70" sqref="B70"/>
    </sheetView>
  </sheetViews>
  <sheetFormatPr defaultColWidth="9.140625" defaultRowHeight="12.75" x14ac:dyDescent="0.25"/>
  <cols>
    <col min="1" max="1" width="8" style="2" customWidth="1"/>
    <col min="2" max="2" width="54.42578125" style="1" customWidth="1"/>
    <col min="3" max="3" width="8.85546875" style="1"/>
    <col min="4" max="4" width="8.85546875" style="1" customWidth="1"/>
    <col min="5" max="5" width="11.28515625" style="1" customWidth="1"/>
    <col min="6" max="6" width="13.5703125" style="8" customWidth="1"/>
    <col min="7" max="7" width="13.28515625" style="1" customWidth="1"/>
    <col min="8" max="16384" width="9.140625" style="1"/>
  </cols>
  <sheetData>
    <row r="1" spans="1:7" s="5" customFormat="1" ht="31.5" customHeight="1" x14ac:dyDescent="0.25">
      <c r="A1" s="73" t="s">
        <v>72</v>
      </c>
      <c r="B1" s="73"/>
      <c r="C1" s="73"/>
      <c r="D1" s="73"/>
      <c r="E1" s="73"/>
      <c r="F1" s="73"/>
    </row>
    <row r="2" spans="1:7" s="5" customFormat="1" ht="8.25" customHeight="1" thickBot="1" x14ac:dyDescent="0.3">
      <c r="A2" s="6"/>
      <c r="F2" s="9"/>
    </row>
    <row r="3" spans="1:7" s="5" customFormat="1" ht="15" x14ac:dyDescent="0.25">
      <c r="A3" s="10" t="s">
        <v>3</v>
      </c>
      <c r="B3" s="11" t="s">
        <v>4</v>
      </c>
      <c r="C3" s="11" t="s">
        <v>5</v>
      </c>
      <c r="D3" s="11" t="s">
        <v>6</v>
      </c>
      <c r="E3" s="11" t="s">
        <v>0</v>
      </c>
      <c r="F3" s="12" t="s">
        <v>1</v>
      </c>
    </row>
    <row r="4" spans="1:7" s="5" customFormat="1" ht="15.75" x14ac:dyDescent="0.25">
      <c r="A4" s="59"/>
      <c r="B4" s="60" t="s">
        <v>68</v>
      </c>
      <c r="C4" s="61"/>
      <c r="D4" s="61"/>
      <c r="E4" s="61"/>
      <c r="F4" s="62"/>
    </row>
    <row r="5" spans="1:7" s="5" customFormat="1" ht="15" x14ac:dyDescent="0.25">
      <c r="A5" s="42" t="s">
        <v>60</v>
      </c>
      <c r="B5" s="13" t="s">
        <v>52</v>
      </c>
      <c r="C5" s="56"/>
      <c r="D5" s="56"/>
      <c r="E5" s="56"/>
      <c r="F5" s="57"/>
    </row>
    <row r="6" spans="1:7" s="5" customFormat="1" ht="51" x14ac:dyDescent="0.2">
      <c r="A6" s="58">
        <v>1</v>
      </c>
      <c r="B6" s="55" t="s">
        <v>50</v>
      </c>
      <c r="C6" s="21" t="s">
        <v>2</v>
      </c>
      <c r="D6" s="18">
        <v>1</v>
      </c>
      <c r="E6" s="22"/>
      <c r="F6" s="20">
        <f t="shared" ref="F6:F7" si="0">D6*E6</f>
        <v>0</v>
      </c>
    </row>
    <row r="7" spans="1:7" s="5" customFormat="1" ht="38.25" x14ac:dyDescent="0.25">
      <c r="A7" s="58">
        <v>2</v>
      </c>
      <c r="B7" s="53" t="s">
        <v>51</v>
      </c>
      <c r="C7" s="21" t="s">
        <v>2</v>
      </c>
      <c r="D7" s="18">
        <v>1</v>
      </c>
      <c r="E7" s="22"/>
      <c r="F7" s="20">
        <f t="shared" si="0"/>
        <v>0</v>
      </c>
    </row>
    <row r="8" spans="1:7" s="5" customFormat="1" ht="15" x14ac:dyDescent="0.25">
      <c r="A8" s="42" t="s">
        <v>61</v>
      </c>
      <c r="B8" s="13" t="s">
        <v>56</v>
      </c>
      <c r="C8" s="13"/>
      <c r="D8" s="13"/>
      <c r="E8" s="14"/>
      <c r="F8" s="15"/>
      <c r="G8" s="45"/>
    </row>
    <row r="9" spans="1:7" s="5" customFormat="1" ht="25.5" x14ac:dyDescent="0.25">
      <c r="A9" s="43">
        <v>5</v>
      </c>
      <c r="B9" s="16" t="s">
        <v>57</v>
      </c>
      <c r="C9" s="21" t="s">
        <v>2</v>
      </c>
      <c r="D9" s="18">
        <v>1</v>
      </c>
      <c r="E9" s="22"/>
      <c r="F9" s="20">
        <f t="shared" ref="F9" si="1">D9*E9</f>
        <v>0</v>
      </c>
    </row>
    <row r="10" spans="1:7" s="5" customFormat="1" ht="15.75" x14ac:dyDescent="0.25">
      <c r="A10" s="63"/>
      <c r="B10" s="60" t="s">
        <v>69</v>
      </c>
      <c r="C10" s="64"/>
      <c r="D10" s="65"/>
      <c r="E10" s="66"/>
      <c r="F10" s="67"/>
    </row>
    <row r="11" spans="1:7" s="5" customFormat="1" ht="15" x14ac:dyDescent="0.25">
      <c r="A11" s="42" t="s">
        <v>62</v>
      </c>
      <c r="B11" s="13" t="s">
        <v>55</v>
      </c>
      <c r="C11" s="21"/>
      <c r="D11" s="18"/>
      <c r="E11" s="22"/>
      <c r="F11" s="20"/>
    </row>
    <row r="12" spans="1:7" x14ac:dyDescent="0.25">
      <c r="A12" s="43">
        <v>4</v>
      </c>
      <c r="B12" s="16" t="s">
        <v>7</v>
      </c>
      <c r="C12" s="17" t="s">
        <v>2</v>
      </c>
      <c r="D12" s="18">
        <v>1</v>
      </c>
      <c r="E12" s="19"/>
      <c r="F12" s="20">
        <f t="shared" ref="F12:F15" si="2">D12*E12</f>
        <v>0</v>
      </c>
    </row>
    <row r="13" spans="1:7" x14ac:dyDescent="0.25">
      <c r="A13" s="43">
        <v>5</v>
      </c>
      <c r="B13" s="16" t="s">
        <v>28</v>
      </c>
      <c r="C13" s="21" t="s">
        <v>8</v>
      </c>
      <c r="D13" s="18">
        <v>1</v>
      </c>
      <c r="E13" s="19"/>
      <c r="F13" s="20">
        <f t="shared" si="2"/>
        <v>0</v>
      </c>
    </row>
    <row r="14" spans="1:7" x14ac:dyDescent="0.25">
      <c r="A14" s="43">
        <v>6</v>
      </c>
      <c r="B14" s="16" t="s">
        <v>44</v>
      </c>
      <c r="C14" s="21" t="s">
        <v>2</v>
      </c>
      <c r="D14" s="18">
        <v>1</v>
      </c>
      <c r="E14" s="22"/>
      <c r="F14" s="20">
        <f t="shared" si="2"/>
        <v>0</v>
      </c>
    </row>
    <row r="15" spans="1:7" x14ac:dyDescent="0.25">
      <c r="A15" s="43">
        <v>7</v>
      </c>
      <c r="B15" s="16" t="s">
        <v>9</v>
      </c>
      <c r="C15" s="21" t="s">
        <v>2</v>
      </c>
      <c r="D15" s="18">
        <v>5</v>
      </c>
      <c r="E15" s="22"/>
      <c r="F15" s="20">
        <f t="shared" si="2"/>
        <v>0</v>
      </c>
    </row>
    <row r="16" spans="1:7" ht="27.75" customHeight="1" x14ac:dyDescent="0.25">
      <c r="A16" s="71"/>
      <c r="B16" s="23" t="s">
        <v>46</v>
      </c>
      <c r="C16" s="68" t="s">
        <v>45</v>
      </c>
      <c r="D16" s="69"/>
      <c r="E16" s="69"/>
      <c r="F16" s="70"/>
    </row>
    <row r="17" spans="1:8" x14ac:dyDescent="0.25">
      <c r="A17" s="72"/>
      <c r="B17" s="24" t="s">
        <v>10</v>
      </c>
      <c r="C17" s="68"/>
      <c r="D17" s="69"/>
      <c r="E17" s="69"/>
      <c r="F17" s="70"/>
      <c r="G17" s="46"/>
    </row>
    <row r="18" spans="1:8" ht="18" customHeight="1" x14ac:dyDescent="0.25">
      <c r="A18" s="43">
        <v>8</v>
      </c>
      <c r="B18" s="16" t="s">
        <v>11</v>
      </c>
      <c r="C18" s="21" t="s">
        <v>12</v>
      </c>
      <c r="D18" s="18">
        <v>60</v>
      </c>
      <c r="E18" s="19"/>
      <c r="F18" s="20">
        <f t="shared" ref="F18:F19" si="3">D18*E18</f>
        <v>0</v>
      </c>
    </row>
    <row r="19" spans="1:8" ht="18" customHeight="1" x14ac:dyDescent="0.25">
      <c r="A19" s="43">
        <v>9</v>
      </c>
      <c r="B19" s="16" t="s">
        <v>30</v>
      </c>
      <c r="C19" s="21" t="s">
        <v>12</v>
      </c>
      <c r="D19" s="18">
        <v>20</v>
      </c>
      <c r="E19" s="19"/>
      <c r="F19" s="20">
        <f t="shared" si="3"/>
        <v>0</v>
      </c>
      <c r="H19" s="44"/>
    </row>
    <row r="20" spans="1:8" ht="27.75" customHeight="1" x14ac:dyDescent="0.25">
      <c r="A20" s="71"/>
      <c r="B20" s="23" t="s">
        <v>47</v>
      </c>
      <c r="C20" s="68" t="s">
        <v>48</v>
      </c>
      <c r="D20" s="69"/>
      <c r="E20" s="69"/>
      <c r="F20" s="70"/>
    </row>
    <row r="21" spans="1:8" x14ac:dyDescent="0.25">
      <c r="A21" s="72"/>
      <c r="B21" s="24" t="s">
        <v>10</v>
      </c>
      <c r="C21" s="68"/>
      <c r="D21" s="69"/>
      <c r="E21" s="69"/>
      <c r="F21" s="70"/>
      <c r="G21" s="46"/>
    </row>
    <row r="22" spans="1:8" ht="18" customHeight="1" x14ac:dyDescent="0.25">
      <c r="A22" s="43">
        <v>10</v>
      </c>
      <c r="B22" s="16" t="s">
        <v>11</v>
      </c>
      <c r="C22" s="21" t="s">
        <v>12</v>
      </c>
      <c r="D22" s="18">
        <v>12</v>
      </c>
      <c r="E22" s="19"/>
      <c r="F22" s="20">
        <f t="shared" ref="F22:F23" si="4">D22*E22</f>
        <v>0</v>
      </c>
    </row>
    <row r="23" spans="1:8" ht="18" customHeight="1" x14ac:dyDescent="0.25">
      <c r="A23" s="43">
        <v>11</v>
      </c>
      <c r="B23" s="16" t="s">
        <v>30</v>
      </c>
      <c r="C23" s="21" t="s">
        <v>12</v>
      </c>
      <c r="D23" s="18">
        <v>8</v>
      </c>
      <c r="E23" s="19"/>
      <c r="F23" s="20">
        <f t="shared" si="4"/>
        <v>0</v>
      </c>
      <c r="H23" s="44"/>
    </row>
    <row r="24" spans="1:8" x14ac:dyDescent="0.25">
      <c r="A24" s="43">
        <v>12</v>
      </c>
      <c r="B24" s="16" t="s">
        <v>33</v>
      </c>
      <c r="C24" s="21" t="s">
        <v>2</v>
      </c>
      <c r="D24" s="29">
        <v>30</v>
      </c>
      <c r="E24" s="19"/>
      <c r="F24" s="20">
        <f t="shared" ref="F24" si="5">ROUND(D24*E24,2)</f>
        <v>0</v>
      </c>
    </row>
    <row r="25" spans="1:8" x14ac:dyDescent="0.25">
      <c r="A25" s="43">
        <v>13</v>
      </c>
      <c r="B25" s="16" t="s">
        <v>37</v>
      </c>
      <c r="C25" s="21" t="s">
        <v>2</v>
      </c>
      <c r="D25" s="29">
        <v>25</v>
      </c>
      <c r="E25" s="19"/>
      <c r="F25" s="20">
        <f t="shared" ref="F25:F26" si="6">ROUND(D25*E25,2)</f>
        <v>0</v>
      </c>
    </row>
    <row r="26" spans="1:8" ht="25.5" x14ac:dyDescent="0.25">
      <c r="A26" s="43">
        <v>14</v>
      </c>
      <c r="B26" s="16" t="s">
        <v>71</v>
      </c>
      <c r="C26" s="21" t="s">
        <v>2</v>
      </c>
      <c r="D26" s="29">
        <v>5</v>
      </c>
      <c r="E26" s="19"/>
      <c r="F26" s="20">
        <f t="shared" si="6"/>
        <v>0</v>
      </c>
    </row>
    <row r="27" spans="1:8" x14ac:dyDescent="0.25">
      <c r="A27" s="43">
        <v>15</v>
      </c>
      <c r="B27" s="16" t="s">
        <v>34</v>
      </c>
      <c r="C27" s="21" t="s">
        <v>2</v>
      </c>
      <c r="D27" s="29">
        <v>7</v>
      </c>
      <c r="E27" s="19"/>
      <c r="F27" s="20">
        <f t="shared" ref="F27:F30" si="7">ROUND(D27*E27,2)</f>
        <v>0</v>
      </c>
    </row>
    <row r="28" spans="1:8" ht="25.5" x14ac:dyDescent="0.25">
      <c r="A28" s="43">
        <v>16</v>
      </c>
      <c r="B28" s="16" t="s">
        <v>13</v>
      </c>
      <c r="C28" s="21" t="s">
        <v>29</v>
      </c>
      <c r="D28" s="30">
        <v>7</v>
      </c>
      <c r="E28" s="31"/>
      <c r="F28" s="20">
        <f t="shared" si="7"/>
        <v>0</v>
      </c>
    </row>
    <row r="29" spans="1:8" x14ac:dyDescent="0.25">
      <c r="A29" s="43">
        <v>17</v>
      </c>
      <c r="B29" s="16" t="s">
        <v>14</v>
      </c>
      <c r="C29" s="21" t="s">
        <v>29</v>
      </c>
      <c r="D29" s="18">
        <v>1</v>
      </c>
      <c r="E29" s="19"/>
      <c r="F29" s="20">
        <f t="shared" si="7"/>
        <v>0</v>
      </c>
    </row>
    <row r="30" spans="1:8" x14ac:dyDescent="0.25">
      <c r="A30" s="43">
        <v>18</v>
      </c>
      <c r="B30" s="16" t="s">
        <v>15</v>
      </c>
      <c r="C30" s="21" t="s">
        <v>29</v>
      </c>
      <c r="D30" s="18">
        <v>1</v>
      </c>
      <c r="E30" s="19"/>
      <c r="F30" s="20">
        <f t="shared" si="7"/>
        <v>0</v>
      </c>
    </row>
    <row r="31" spans="1:8" x14ac:dyDescent="0.25">
      <c r="A31" s="42" t="s">
        <v>63</v>
      </c>
      <c r="B31" s="32" t="s">
        <v>58</v>
      </c>
      <c r="C31" s="32"/>
      <c r="D31" s="33"/>
      <c r="E31" s="26"/>
      <c r="F31" s="27"/>
      <c r="G31" s="46"/>
    </row>
    <row r="32" spans="1:8" x14ac:dyDescent="0.25">
      <c r="A32" s="43">
        <v>19</v>
      </c>
      <c r="B32" s="34" t="s">
        <v>16</v>
      </c>
      <c r="C32" s="3" t="s">
        <v>2</v>
      </c>
      <c r="D32" s="35">
        <v>30</v>
      </c>
      <c r="E32" s="37"/>
      <c r="F32" s="20">
        <f t="shared" ref="F32:F41" si="8">ROUND(D32*E32,2)</f>
        <v>0</v>
      </c>
    </row>
    <row r="33" spans="1:7" x14ac:dyDescent="0.25">
      <c r="A33" s="43">
        <v>20</v>
      </c>
      <c r="B33" s="34" t="s">
        <v>36</v>
      </c>
      <c r="C33" s="3" t="s">
        <v>2</v>
      </c>
      <c r="D33" s="35">
        <v>30</v>
      </c>
      <c r="E33" s="37"/>
      <c r="F33" s="20">
        <f t="shared" si="8"/>
        <v>0</v>
      </c>
    </row>
    <row r="34" spans="1:7" x14ac:dyDescent="0.25">
      <c r="A34" s="43">
        <v>21</v>
      </c>
      <c r="B34" s="34" t="s">
        <v>17</v>
      </c>
      <c r="C34" s="3" t="s">
        <v>2</v>
      </c>
      <c r="D34" s="35">
        <v>30</v>
      </c>
      <c r="E34" s="37"/>
      <c r="F34" s="20">
        <f t="shared" si="8"/>
        <v>0</v>
      </c>
    </row>
    <row r="35" spans="1:7" x14ac:dyDescent="0.25">
      <c r="A35" s="43">
        <v>22</v>
      </c>
      <c r="B35" s="34" t="s">
        <v>18</v>
      </c>
      <c r="C35" s="3" t="s">
        <v>2</v>
      </c>
      <c r="D35" s="35">
        <v>30</v>
      </c>
      <c r="E35" s="37"/>
      <c r="F35" s="20">
        <f t="shared" si="8"/>
        <v>0</v>
      </c>
    </row>
    <row r="36" spans="1:7" x14ac:dyDescent="0.25">
      <c r="A36" s="43">
        <v>23</v>
      </c>
      <c r="B36" s="34" t="s">
        <v>19</v>
      </c>
      <c r="C36" s="3" t="s">
        <v>2</v>
      </c>
      <c r="D36" s="35">
        <v>5</v>
      </c>
      <c r="E36" s="37"/>
      <c r="F36" s="20">
        <f t="shared" si="8"/>
        <v>0</v>
      </c>
    </row>
    <row r="37" spans="1:7" x14ac:dyDescent="0.25">
      <c r="A37" s="43">
        <v>24</v>
      </c>
      <c r="B37" s="34" t="s">
        <v>20</v>
      </c>
      <c r="C37" s="3" t="s">
        <v>2</v>
      </c>
      <c r="D37" s="35">
        <v>5</v>
      </c>
      <c r="E37" s="37"/>
      <c r="F37" s="20">
        <f t="shared" si="8"/>
        <v>0</v>
      </c>
    </row>
    <row r="38" spans="1:7" x14ac:dyDescent="0.25">
      <c r="A38" s="43">
        <v>25</v>
      </c>
      <c r="B38" s="34" t="s">
        <v>21</v>
      </c>
      <c r="C38" s="3" t="s">
        <v>2</v>
      </c>
      <c r="D38" s="35">
        <v>8</v>
      </c>
      <c r="E38" s="37"/>
      <c r="F38" s="20">
        <f t="shared" si="8"/>
        <v>0</v>
      </c>
    </row>
    <row r="39" spans="1:7" x14ac:dyDescent="0.25">
      <c r="A39" s="43">
        <v>26</v>
      </c>
      <c r="B39" s="34" t="s">
        <v>22</v>
      </c>
      <c r="C39" s="3" t="s">
        <v>2</v>
      </c>
      <c r="D39" s="35">
        <v>8</v>
      </c>
      <c r="E39" s="37"/>
      <c r="F39" s="20">
        <f t="shared" si="8"/>
        <v>0</v>
      </c>
    </row>
    <row r="40" spans="1:7" x14ac:dyDescent="0.25">
      <c r="A40" s="43">
        <v>27</v>
      </c>
      <c r="B40" s="34" t="s">
        <v>23</v>
      </c>
      <c r="C40" s="3" t="s">
        <v>2</v>
      </c>
      <c r="D40" s="35">
        <v>7</v>
      </c>
      <c r="E40" s="37"/>
      <c r="F40" s="20">
        <f t="shared" si="8"/>
        <v>0</v>
      </c>
    </row>
    <row r="41" spans="1:7" x14ac:dyDescent="0.25">
      <c r="A41" s="43">
        <v>28</v>
      </c>
      <c r="B41" s="34" t="s">
        <v>24</v>
      </c>
      <c r="C41" s="3" t="s">
        <v>2</v>
      </c>
      <c r="D41" s="35">
        <v>7</v>
      </c>
      <c r="E41" s="37"/>
      <c r="F41" s="20">
        <f t="shared" si="8"/>
        <v>0</v>
      </c>
    </row>
    <row r="42" spans="1:7" x14ac:dyDescent="0.25">
      <c r="A42" s="42" t="s">
        <v>64</v>
      </c>
      <c r="B42" s="25" t="s">
        <v>53</v>
      </c>
      <c r="C42" s="32"/>
      <c r="D42" s="33"/>
      <c r="E42" s="28"/>
      <c r="F42" s="15"/>
      <c r="G42" s="46"/>
    </row>
    <row r="43" spans="1:7" x14ac:dyDescent="0.25">
      <c r="A43" s="43">
        <v>29</v>
      </c>
      <c r="B43" s="34" t="s">
        <v>31</v>
      </c>
      <c r="C43" s="21" t="s">
        <v>29</v>
      </c>
      <c r="D43" s="18">
        <v>2</v>
      </c>
      <c r="E43" s="19"/>
      <c r="F43" s="20">
        <f t="shared" ref="F43:F52" si="9">ROUND(D43*E43,2)</f>
        <v>0</v>
      </c>
    </row>
    <row r="44" spans="1:7" x14ac:dyDescent="0.25">
      <c r="A44" s="43">
        <v>30</v>
      </c>
      <c r="B44" s="34" t="s">
        <v>25</v>
      </c>
      <c r="C44" s="21" t="s">
        <v>29</v>
      </c>
      <c r="D44" s="18">
        <v>2</v>
      </c>
      <c r="E44" s="19"/>
      <c r="F44" s="20">
        <f t="shared" si="9"/>
        <v>0</v>
      </c>
    </row>
    <row r="45" spans="1:7" x14ac:dyDescent="0.25">
      <c r="A45" s="43">
        <v>31</v>
      </c>
      <c r="B45" s="36" t="s">
        <v>35</v>
      </c>
      <c r="C45" s="17" t="s">
        <v>12</v>
      </c>
      <c r="D45" s="29">
        <v>120</v>
      </c>
      <c r="E45" s="37"/>
      <c r="F45" s="20">
        <f t="shared" si="9"/>
        <v>0</v>
      </c>
    </row>
    <row r="46" spans="1:7" ht="63.75" x14ac:dyDescent="0.25">
      <c r="A46" s="43">
        <v>32</v>
      </c>
      <c r="B46" s="34" t="s">
        <v>49</v>
      </c>
      <c r="C46" s="17" t="s">
        <v>2</v>
      </c>
      <c r="D46" s="18">
        <v>1</v>
      </c>
      <c r="E46" s="31"/>
      <c r="F46" s="20">
        <f t="shared" si="9"/>
        <v>0</v>
      </c>
    </row>
    <row r="47" spans="1:7" s="5" customFormat="1" ht="15.75" x14ac:dyDescent="0.25">
      <c r="A47" s="63"/>
      <c r="B47" s="60" t="s">
        <v>70</v>
      </c>
      <c r="C47" s="64"/>
      <c r="D47" s="65"/>
      <c r="E47" s="66"/>
      <c r="F47" s="67"/>
    </row>
    <row r="48" spans="1:7" x14ac:dyDescent="0.25">
      <c r="A48" s="42" t="s">
        <v>65</v>
      </c>
      <c r="B48" s="25" t="s">
        <v>54</v>
      </c>
      <c r="C48" s="32"/>
      <c r="D48" s="33"/>
      <c r="E48" s="28"/>
      <c r="F48" s="15"/>
    </row>
    <row r="49" spans="1:6" ht="38.25" x14ac:dyDescent="0.25">
      <c r="A49" s="43">
        <v>33</v>
      </c>
      <c r="B49" s="54" t="s">
        <v>59</v>
      </c>
      <c r="C49" s="17" t="s">
        <v>2</v>
      </c>
      <c r="D49" s="18">
        <v>1</v>
      </c>
      <c r="E49" s="31"/>
      <c r="F49" s="20">
        <f t="shared" si="9"/>
        <v>0</v>
      </c>
    </row>
    <row r="50" spans="1:6" ht="114.75" x14ac:dyDescent="0.2">
      <c r="A50" s="43">
        <v>34</v>
      </c>
      <c r="B50" s="55" t="s">
        <v>66</v>
      </c>
      <c r="C50" s="17" t="s">
        <v>2</v>
      </c>
      <c r="D50" s="18">
        <v>1</v>
      </c>
      <c r="E50" s="31"/>
      <c r="F50" s="20">
        <f t="shared" si="9"/>
        <v>0</v>
      </c>
    </row>
    <row r="51" spans="1:6" ht="153" x14ac:dyDescent="0.2">
      <c r="A51" s="43">
        <v>35</v>
      </c>
      <c r="B51" s="51" t="s">
        <v>67</v>
      </c>
      <c r="C51" s="17" t="s">
        <v>2</v>
      </c>
      <c r="D51" s="18">
        <v>1</v>
      </c>
      <c r="E51" s="31"/>
      <c r="F51" s="20">
        <f t="shared" si="9"/>
        <v>0</v>
      </c>
    </row>
    <row r="52" spans="1:6" ht="13.5" thickBot="1" x14ac:dyDescent="0.3">
      <c r="A52" s="43">
        <v>36</v>
      </c>
      <c r="B52" s="34" t="s">
        <v>38</v>
      </c>
      <c r="C52" s="47" t="s">
        <v>2</v>
      </c>
      <c r="D52" s="48">
        <v>20</v>
      </c>
      <c r="E52" s="49"/>
      <c r="F52" s="20">
        <f t="shared" si="9"/>
        <v>0</v>
      </c>
    </row>
    <row r="53" spans="1:6" ht="13.5" customHeight="1" thickBot="1" x14ac:dyDescent="0.3">
      <c r="A53" s="41"/>
      <c r="B53" s="50" t="s">
        <v>26</v>
      </c>
      <c r="C53" s="38"/>
      <c r="D53" s="39"/>
      <c r="E53" s="39"/>
      <c r="F53" s="40"/>
    </row>
    <row r="54" spans="1:6" ht="13.5" customHeight="1" thickBot="1" x14ac:dyDescent="0.3">
      <c r="B54" s="74" t="s">
        <v>39</v>
      </c>
      <c r="C54" s="75"/>
      <c r="D54" s="75"/>
      <c r="E54" s="76"/>
      <c r="F54" s="40">
        <f>SUM(F6:F52)</f>
        <v>0</v>
      </c>
    </row>
    <row r="55" spans="1:6" ht="13.5" customHeight="1" thickBot="1" x14ac:dyDescent="0.3">
      <c r="B55" s="74" t="s">
        <v>40</v>
      </c>
      <c r="C55" s="75"/>
      <c r="D55" s="75"/>
      <c r="E55" s="76"/>
      <c r="F55" s="52">
        <f>ROUND((F54*0.1),2)</f>
        <v>0</v>
      </c>
    </row>
    <row r="56" spans="1:6" ht="13.5" customHeight="1" thickBot="1" x14ac:dyDescent="0.3">
      <c r="B56" s="74" t="s">
        <v>41</v>
      </c>
      <c r="C56" s="75"/>
      <c r="D56" s="75"/>
      <c r="E56" s="76"/>
      <c r="F56" s="52">
        <f>ROUND((F54+F55),2)</f>
        <v>0</v>
      </c>
    </row>
    <row r="57" spans="1:6" ht="13.5" customHeight="1" thickBot="1" x14ac:dyDescent="0.3">
      <c r="B57" s="74" t="s">
        <v>42</v>
      </c>
      <c r="C57" s="75"/>
      <c r="D57" s="75"/>
      <c r="E57" s="76"/>
      <c r="F57" s="52">
        <f>ROUND((F56*0.22),2)</f>
        <v>0</v>
      </c>
    </row>
    <row r="58" spans="1:6" ht="13.5" customHeight="1" thickBot="1" x14ac:dyDescent="0.3">
      <c r="B58" s="74" t="s">
        <v>43</v>
      </c>
      <c r="C58" s="75"/>
      <c r="D58" s="75"/>
      <c r="E58" s="76"/>
      <c r="F58" s="52">
        <f>ROUND((F56+F57),2)</f>
        <v>0</v>
      </c>
    </row>
    <row r="59" spans="1:6" x14ac:dyDescent="0.25">
      <c r="B59" s="31" t="s">
        <v>27</v>
      </c>
      <c r="C59" s="31"/>
      <c r="D59" s="31"/>
      <c r="E59" s="31"/>
      <c r="F59" s="31"/>
    </row>
    <row r="60" spans="1:6" ht="84.75" customHeight="1" x14ac:dyDescent="0.25">
      <c r="B60" s="19" t="s">
        <v>32</v>
      </c>
      <c r="C60" s="31"/>
      <c r="D60" s="31"/>
      <c r="E60" s="31"/>
      <c r="F60" s="31"/>
    </row>
    <row r="61" spans="1:6" s="4" customFormat="1" ht="26.25" customHeight="1" x14ac:dyDescent="0.25">
      <c r="A61" s="2"/>
      <c r="B61" s="7"/>
      <c r="C61" s="1"/>
      <c r="D61" s="1"/>
      <c r="E61" s="1"/>
      <c r="F61" s="8"/>
    </row>
    <row r="62" spans="1:6" x14ac:dyDescent="0.25">
      <c r="B62" s="7"/>
    </row>
    <row r="63" spans="1:6" x14ac:dyDescent="0.25">
      <c r="B63" s="7"/>
    </row>
    <row r="64" spans="1:6" x14ac:dyDescent="0.25">
      <c r="B64" s="7"/>
    </row>
  </sheetData>
  <mergeCells count="12">
    <mergeCell ref="B54:E54"/>
    <mergeCell ref="B55:E55"/>
    <mergeCell ref="B56:E56"/>
    <mergeCell ref="B57:E57"/>
    <mergeCell ref="B58:E58"/>
    <mergeCell ref="C21:F21"/>
    <mergeCell ref="C20:F20"/>
    <mergeCell ref="A20:A21"/>
    <mergeCell ref="A1:F1"/>
    <mergeCell ref="C16:F16"/>
    <mergeCell ref="A16:A17"/>
    <mergeCell ref="C17:F17"/>
  </mergeCells>
  <pageMargins left="0.7" right="0.7" top="0.75" bottom="0.75" header="0.3" footer="0.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31812d-ae74-400c-bb1b-1833e3f478c0" xsi:nil="true"/>
    <lcf76f155ced4ddcb4097134ff3c332f xmlns="3b09fcb3-25ad-4f8d-9df0-3dd4149bdb9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EED92895E1054BB19CB00967724399" ma:contentTypeVersion="19" ma:contentTypeDescription="Ustvari nov dokument." ma:contentTypeScope="" ma:versionID="abf894929121e9f7d8ae5dd90333cb69">
  <xsd:schema xmlns:xsd="http://www.w3.org/2001/XMLSchema" xmlns:xs="http://www.w3.org/2001/XMLSchema" xmlns:p="http://schemas.microsoft.com/office/2006/metadata/properties" xmlns:ns2="f3455473-0152-4ff4-857b-5c1e290c8ded" xmlns:ns3="3b09fcb3-25ad-4f8d-9df0-3dd4149bdb97" xmlns:ns4="b231812d-ae74-400c-bb1b-1833e3f478c0" targetNamespace="http://schemas.microsoft.com/office/2006/metadata/properties" ma:root="true" ma:fieldsID="2f123584085d906df520f5e14b95d918" ns2:_="" ns3:_="" ns4:_="">
    <xsd:import namespace="f3455473-0152-4ff4-857b-5c1e290c8ded"/>
    <xsd:import namespace="3b09fcb3-25ad-4f8d-9df0-3dd4149bdb97"/>
    <xsd:import namespace="b231812d-ae74-400c-bb1b-1833e3f478c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455473-0152-4ff4-857b-5c1e290c8d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9fcb3-25ad-4f8d-9df0-3dd4149bdb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Oznake slike" ma:readOnly="false" ma:fieldId="{5cf76f15-5ced-4ddc-b409-7134ff3c332f}" ma:taxonomyMulti="true" ma:sspId="20fb88fb-142f-4bfb-a76e-2815d5ff5d4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31812d-ae74-400c-bb1b-1833e3f478c0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e99bac30-f887-43a1-bbe4-70591ebaf808}" ma:internalName="TaxCatchAll" ma:showField="CatchAllData" ma:web="b231812d-ae74-400c-bb1b-1833e3f478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0856DD-5651-4E27-961D-00F01081EF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83E9BC-24B5-4856-9193-EC4B2C78D1B3}">
  <ds:schemaRefs>
    <ds:schemaRef ds:uri="http://purl.org/dc/elements/1.1/"/>
    <ds:schemaRef ds:uri="3b09fcb3-25ad-4f8d-9df0-3dd4149bdb97"/>
    <ds:schemaRef ds:uri="f3455473-0152-4ff4-857b-5c1e290c8ded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b231812d-ae74-400c-bb1b-1833e3f478c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B6EEA83-560D-4D68-9A92-B07DCBC856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455473-0152-4ff4-857b-5c1e290c8ded"/>
    <ds:schemaRef ds:uri="3b09fcb3-25ad-4f8d-9df0-3dd4149bdb97"/>
    <ds:schemaRef ds:uri="b231812d-ae74-400c-bb1b-1833e3f478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Priloga_GG_Fale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Šubic</dc:creator>
  <cp:lastModifiedBy>Igor Petrović</cp:lastModifiedBy>
  <cp:lastPrinted>2024-03-23T09:59:00Z</cp:lastPrinted>
  <dcterms:created xsi:type="dcterms:W3CDTF">2022-11-24T14:26:20Z</dcterms:created>
  <dcterms:modified xsi:type="dcterms:W3CDTF">2025-11-06T01:59:49Z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0x010100F4EED92895E1054BB19CB00967724399</vt:lpwstr>
  </property>
  <property fmtid="{D5CDD505-2E9C-101B-9397-08002B2CF9AE}" pid="3" name="MediaServiceImageTags">
    <vt:lpwstr/>
  </property>
</Properties>
</file>